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orte-berwanger\Desktop\"/>
    </mc:Choice>
  </mc:AlternateContent>
  <bookViews>
    <workbookView xWindow="0" yWindow="0" windowWidth="23040" windowHeight="9192"/>
  </bookViews>
  <sheets>
    <sheet name="Tabelle1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C81" i="1"/>
  <c r="D79" i="1"/>
  <c r="D80" i="1"/>
  <c r="D82" i="1"/>
  <c r="D83" i="1"/>
  <c r="C79" i="1"/>
  <c r="C80" i="1"/>
  <c r="C82" i="1"/>
  <c r="C83" i="1"/>
  <c r="B57" i="1"/>
  <c r="D78" i="1" l="1"/>
  <c r="D84" i="1"/>
  <c r="D85" i="1"/>
  <c r="C78" i="1"/>
  <c r="C84" i="1"/>
  <c r="C85" i="1"/>
  <c r="D67" i="1"/>
  <c r="D68" i="1"/>
  <c r="D69" i="1"/>
  <c r="D70" i="1"/>
  <c r="D71" i="1"/>
  <c r="D72" i="1"/>
  <c r="D73" i="1"/>
  <c r="D74" i="1"/>
  <c r="D75" i="1"/>
  <c r="D76" i="1"/>
  <c r="D77" i="1"/>
  <c r="D66" i="1"/>
  <c r="C67" i="1"/>
  <c r="C68" i="1"/>
  <c r="C69" i="1"/>
  <c r="C70" i="1"/>
  <c r="C71" i="1"/>
  <c r="C72" i="1"/>
  <c r="C73" i="1"/>
  <c r="C74" i="1"/>
  <c r="C75" i="1"/>
  <c r="C76" i="1"/>
  <c r="C77" i="1"/>
  <c r="C66" i="1"/>
  <c r="F64" i="1"/>
  <c r="D57" i="1"/>
  <c r="D63" i="1" s="1"/>
  <c r="C57" i="1"/>
  <c r="C63" i="1" s="1"/>
  <c r="B63" i="1"/>
  <c r="B58" i="1" l="1"/>
  <c r="F87" i="1" s="1"/>
  <c r="F63" i="1"/>
  <c r="C61" i="1"/>
  <c r="D61" i="1"/>
  <c r="B61" i="1"/>
  <c r="E86" i="1"/>
  <c r="F86" i="1"/>
  <c r="E61" i="1" l="1"/>
  <c r="D5" i="1"/>
  <c r="D6" i="1"/>
  <c r="D7" i="1"/>
  <c r="D4" i="1"/>
  <c r="C5" i="1"/>
  <c r="C6" i="1"/>
  <c r="C7" i="1"/>
  <c r="C4" i="1"/>
  <c r="F8" i="1" l="1"/>
  <c r="F89" i="1" s="1"/>
  <c r="E8" i="1"/>
  <c r="E89" i="1" s="1"/>
</calcChain>
</file>

<file path=xl/sharedStrings.xml><?xml version="1.0" encoding="utf-8"?>
<sst xmlns="http://schemas.openxmlformats.org/spreadsheetml/2006/main" count="119" uniqueCount="84">
  <si>
    <t>Nein</t>
  </si>
  <si>
    <t>Strukturdaten</t>
  </si>
  <si>
    <t>HFK</t>
  </si>
  <si>
    <t>KHH</t>
  </si>
  <si>
    <t>Ambulanzen der Kliniken</t>
  </si>
  <si>
    <t>Notfallambulanz</t>
  </si>
  <si>
    <t>Tagesklinik</t>
  </si>
  <si>
    <t xml:space="preserve">Ambulanzen  </t>
  </si>
  <si>
    <t>Spezialambulanzen</t>
  </si>
  <si>
    <t>Stellen-Äquivalent (Anteil VK) für Ambulanzen</t>
  </si>
  <si>
    <t>Risikoeinstufung</t>
  </si>
  <si>
    <t>Bettenführende Bereiche</t>
  </si>
  <si>
    <t>Anästhesiologie</t>
  </si>
  <si>
    <t>Augenheilkunde</t>
  </si>
  <si>
    <t>Chirurgie</t>
  </si>
  <si>
    <t>Allgemeinchirurgie</t>
  </si>
  <si>
    <t>Gefäßchirurgie</t>
  </si>
  <si>
    <t>Herzchirurgie</t>
  </si>
  <si>
    <t>Kinderchirurgie</t>
  </si>
  <si>
    <t>Neurochirurgie</t>
  </si>
  <si>
    <t>Plastische Chirurgie</t>
  </si>
  <si>
    <t>Thoraxchirurgie</t>
  </si>
  <si>
    <t>Urologie</t>
  </si>
  <si>
    <t>Viszeralchirurgie</t>
  </si>
  <si>
    <t>Gynäkologie</t>
  </si>
  <si>
    <t>Geburtshilfe</t>
  </si>
  <si>
    <t>HNO</t>
  </si>
  <si>
    <t>Dermatologie</t>
  </si>
  <si>
    <t>Innere Medizin</t>
  </si>
  <si>
    <t>Angiologie</t>
  </si>
  <si>
    <t>Endokrinologie und Diabetologie</t>
  </si>
  <si>
    <t>Gastroenterologie</t>
  </si>
  <si>
    <t>Hämatologie  und Onkologie</t>
  </si>
  <si>
    <t>Kardiologie</t>
  </si>
  <si>
    <t>Nephrologie</t>
  </si>
  <si>
    <t>Pneumologie</t>
  </si>
  <si>
    <t>Rheumatologie</t>
  </si>
  <si>
    <t>Kinder-und Jugendmedizin</t>
  </si>
  <si>
    <t>Kinderhämatonkologie</t>
  </si>
  <si>
    <t>Neonatologie</t>
  </si>
  <si>
    <t>Neurologie</t>
  </si>
  <si>
    <t>Psychiatrie</t>
  </si>
  <si>
    <t>Intermediate Care Stationen</t>
  </si>
  <si>
    <t>Intensivtherapiestationen</t>
  </si>
  <si>
    <t>Unfallchirurgie</t>
  </si>
  <si>
    <t>Orthopädie</t>
  </si>
  <si>
    <t>A (hoch)</t>
  </si>
  <si>
    <t>B (mittel)</t>
  </si>
  <si>
    <t>C (niedrig)</t>
  </si>
  <si>
    <t>Bettenanzahl</t>
  </si>
  <si>
    <t>Summe der Betten</t>
  </si>
  <si>
    <t>Gesamtbettenanzahl</t>
  </si>
  <si>
    <t>Stellen-Äquivalent nach Risikobetten (Anteil VK-HFK)</t>
  </si>
  <si>
    <t>1:100</t>
  </si>
  <si>
    <t>1:200</t>
  </si>
  <si>
    <t>1:500</t>
  </si>
  <si>
    <t>Stellen-Äquivalent nach Risikobetten (Anteil VK-KHH)</t>
  </si>
  <si>
    <t>1:1000</t>
  </si>
  <si>
    <t>1:2000</t>
  </si>
  <si>
    <t>1:5000</t>
  </si>
  <si>
    <t>Anzahl Fachabteilungen</t>
  </si>
  <si>
    <t>Gesamtbedarf VK-KHH bettenführende Fachabteilungen</t>
  </si>
  <si>
    <t>Nicht bettenführende Bereiche</t>
  </si>
  <si>
    <t>Apotheke</t>
  </si>
  <si>
    <t>Blutbank</t>
  </si>
  <si>
    <t>Endoskopie/Bronchoskopie</t>
  </si>
  <si>
    <t>OP-Einheit</t>
  </si>
  <si>
    <t>Herzkatheter</t>
  </si>
  <si>
    <t>Angiographie</t>
  </si>
  <si>
    <t>Küche</t>
  </si>
  <si>
    <t>Labor/Mikrobiologie</t>
  </si>
  <si>
    <t>Pysikalische Therapie</t>
  </si>
  <si>
    <t>Radiologie/Nuklearmedizin (diagnostisch)</t>
  </si>
  <si>
    <t>Wäscherei</t>
  </si>
  <si>
    <t>AEMP</t>
  </si>
  <si>
    <t>Stellen-Äquivalent 
(Anteil VK)</t>
  </si>
  <si>
    <t>Komplexitätszuschlag</t>
  </si>
  <si>
    <t>Stellen-Äquivalent (Anteil VK) für nicht bettenführende Bereiche</t>
  </si>
  <si>
    <t xml:space="preserve">Gesamtbedarf VK Hygienefachpersonal </t>
  </si>
  <si>
    <t>Geriatrie</t>
  </si>
  <si>
    <t>Sonstige</t>
  </si>
  <si>
    <t>Die blauen Felder bitte für Einträge nutzen, mögliche Optionen sind:
- Auswahl aus Dropdown-Menü
- Zahlen (für Betten und Fachabteilungen)
- zu ergänzende Abteilungen</t>
  </si>
  <si>
    <t>ggf. ergänzen/ändern/entfernen</t>
  </si>
  <si>
    <t>MKG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</si>
</sst>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Border="1"/>
    <xf numFmtId="0" fontId="1" fillId="0" borderId="1" xfId="0" applyNumberFormat="1" applyFont="1" applyBorder="1"/>
    <xf numFmtId="0" fontId="0" fillId="0" borderId="1" xfId="0" applyNumberFormat="1" applyBorder="1"/>
    <xf numFmtId="0" fontId="0" fillId="2" borderId="0" xfId="0" applyNumberFormat="1" applyFill="1" applyBorder="1"/>
    <xf numFmtId="0" fontId="0" fillId="2" borderId="2" xfId="0" applyNumberFormat="1" applyFill="1" applyBorder="1"/>
    <xf numFmtId="2" fontId="3" fillId="0" borderId="0" xfId="0" applyNumberFormat="1" applyFont="1" applyBorder="1"/>
    <xf numFmtId="2" fontId="3" fillId="0" borderId="2" xfId="0" applyNumberFormat="1" applyFont="1" applyBorder="1"/>
    <xf numFmtId="0" fontId="1" fillId="0" borderId="3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2" fillId="3" borderId="0" xfId="0" applyNumberFormat="1" applyFont="1" applyFill="1"/>
    <xf numFmtId="0" fontId="0" fillId="3" borderId="0" xfId="0" applyNumberFormat="1" applyFill="1"/>
    <xf numFmtId="0" fontId="0" fillId="4" borderId="0" xfId="0" applyNumberFormat="1" applyFill="1"/>
    <xf numFmtId="0" fontId="0" fillId="5" borderId="0" xfId="0" applyNumberFormat="1" applyFill="1"/>
    <xf numFmtId="0" fontId="0" fillId="5" borderId="0" xfId="0" applyNumberFormat="1" applyFill="1" applyBorder="1"/>
    <xf numFmtId="0" fontId="1" fillId="5" borderId="8" xfId="0" applyNumberFormat="1" applyFont="1" applyFill="1" applyBorder="1"/>
    <xf numFmtId="0" fontId="0" fillId="5" borderId="8" xfId="0" applyNumberFormat="1" applyFill="1" applyBorder="1"/>
    <xf numFmtId="0" fontId="0" fillId="5" borderId="7" xfId="0" applyNumberFormat="1" applyFill="1" applyBorder="1"/>
    <xf numFmtId="0" fontId="1" fillId="5" borderId="5" xfId="0" applyNumberFormat="1" applyFont="1" applyFill="1" applyBorder="1"/>
    <xf numFmtId="0" fontId="1" fillId="3" borderId="5" xfId="0" applyNumberFormat="1" applyFont="1" applyFill="1" applyBorder="1"/>
    <xf numFmtId="0" fontId="1" fillId="3" borderId="5" xfId="0" applyNumberFormat="1" applyFont="1" applyFill="1" applyBorder="1" applyAlignment="1">
      <alignment horizontal="right"/>
    </xf>
    <xf numFmtId="0" fontId="0" fillId="3" borderId="5" xfId="0" applyNumberFormat="1" applyFill="1" applyBorder="1"/>
    <xf numFmtId="0" fontId="0" fillId="5" borderId="5" xfId="0" applyNumberFormat="1" applyFill="1" applyBorder="1"/>
    <xf numFmtId="0" fontId="0" fillId="2" borderId="13" xfId="0" applyNumberFormat="1" applyFill="1" applyBorder="1"/>
    <xf numFmtId="0" fontId="1" fillId="3" borderId="0" xfId="0" applyNumberFormat="1" applyFont="1" applyFill="1" applyAlignment="1">
      <alignment horizontal="right"/>
    </xf>
    <xf numFmtId="0" fontId="1" fillId="3" borderId="4" xfId="0" applyNumberFormat="1" applyFont="1" applyFill="1" applyBorder="1" applyAlignment="1">
      <alignment horizontal="right"/>
    </xf>
    <xf numFmtId="0" fontId="1" fillId="3" borderId="0" xfId="0" applyNumberFormat="1" applyFont="1" applyFill="1" applyBorder="1" applyAlignment="1">
      <alignment horizontal="right"/>
    </xf>
    <xf numFmtId="0" fontId="2" fillId="3" borderId="8" xfId="0" applyNumberFormat="1" applyFont="1" applyFill="1" applyBorder="1"/>
    <xf numFmtId="0" fontId="1" fillId="3" borderId="6" xfId="0" applyNumberFormat="1" applyFont="1" applyFill="1" applyBorder="1" applyAlignment="1">
      <alignment horizontal="right"/>
    </xf>
    <xf numFmtId="0" fontId="5" fillId="5" borderId="2" xfId="0" applyNumberFormat="1" applyFont="1" applyFill="1" applyBorder="1" applyAlignment="1">
      <alignment horizontal="right"/>
    </xf>
    <xf numFmtId="0" fontId="0" fillId="5" borderId="6" xfId="0" applyNumberFormat="1" applyFill="1" applyBorder="1"/>
    <xf numFmtId="164" fontId="0" fillId="5" borderId="0" xfId="0" applyNumberFormat="1" applyFill="1" applyBorder="1"/>
    <xf numFmtId="0" fontId="0" fillId="5" borderId="2" xfId="0" applyNumberFormat="1" applyFill="1" applyBorder="1"/>
    <xf numFmtId="164" fontId="5" fillId="5" borderId="0" xfId="0" applyNumberFormat="1" applyFont="1" applyFill="1" applyBorder="1"/>
    <xf numFmtId="0" fontId="2" fillId="3" borderId="5" xfId="0" applyNumberFormat="1" applyFont="1" applyFill="1" applyBorder="1"/>
    <xf numFmtId="0" fontId="1" fillId="3" borderId="9" xfId="0" applyNumberFormat="1" applyFont="1" applyFill="1" applyBorder="1"/>
    <xf numFmtId="0" fontId="0" fillId="2" borderId="0" xfId="0" applyNumberFormat="1" applyFill="1"/>
    <xf numFmtId="0" fontId="1" fillId="2" borderId="10" xfId="0" applyNumberFormat="1" applyFont="1" applyFill="1" applyBorder="1"/>
    <xf numFmtId="0" fontId="1" fillId="2" borderId="15" xfId="0" applyNumberFormat="1" applyFont="1" applyFill="1" applyBorder="1"/>
    <xf numFmtId="0" fontId="0" fillId="2" borderId="12" xfId="0" applyNumberFormat="1" applyFill="1" applyBorder="1"/>
    <xf numFmtId="164" fontId="5" fillId="5" borderId="5" xfId="0" applyNumberFormat="1" applyFont="1" applyFill="1" applyBorder="1"/>
    <xf numFmtId="165" fontId="5" fillId="5" borderId="6" xfId="0" applyNumberFormat="1" applyFont="1" applyFill="1" applyBorder="1"/>
    <xf numFmtId="165" fontId="5" fillId="5" borderId="5" xfId="0" applyNumberFormat="1" applyFont="1" applyFill="1" applyBorder="1"/>
    <xf numFmtId="2" fontId="0" fillId="0" borderId="0" xfId="0" applyNumberFormat="1"/>
    <xf numFmtId="164" fontId="5" fillId="5" borderId="11" xfId="0" applyNumberFormat="1" applyFont="1" applyFill="1" applyBorder="1"/>
    <xf numFmtId="164" fontId="5" fillId="5" borderId="10" xfId="0" applyNumberFormat="1" applyFont="1" applyFill="1" applyBorder="1"/>
    <xf numFmtId="0" fontId="0" fillId="0" borderId="0" xfId="0" applyAlignment="1"/>
    <xf numFmtId="0" fontId="0" fillId="0" borderId="0" xfId="0" applyNumberFormat="1" applyFill="1"/>
    <xf numFmtId="0" fontId="0" fillId="4" borderId="10" xfId="0" applyNumberFormat="1" applyFill="1" applyBorder="1" applyProtection="1">
      <protection locked="0"/>
    </xf>
    <xf numFmtId="0" fontId="0" fillId="4" borderId="14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0" xfId="0" applyNumberFormat="1" applyFill="1" applyBorder="1" applyAlignment="1" applyProtection="1">
      <alignment horizontal="left"/>
      <protection locked="0"/>
    </xf>
    <xf numFmtId="0" fontId="0" fillId="4" borderId="0" xfId="0" applyNumberFormat="1" applyFill="1" applyProtection="1">
      <protection locked="0"/>
    </xf>
    <xf numFmtId="0" fontId="0" fillId="0" borderId="0" xfId="0" applyNumberFormat="1" applyProtection="1">
      <protection locked="0"/>
    </xf>
    <xf numFmtId="0" fontId="4" fillId="4" borderId="0" xfId="0" applyNumberFormat="1" applyFont="1" applyFill="1" applyProtection="1">
      <protection locked="0"/>
    </xf>
    <xf numFmtId="0" fontId="1" fillId="4" borderId="16" xfId="0" applyNumberFormat="1" applyFont="1" applyFill="1" applyBorder="1" applyProtection="1">
      <protection locked="0"/>
    </xf>
    <xf numFmtId="0" fontId="1" fillId="5" borderId="17" xfId="0" applyNumberFormat="1" applyFont="1" applyFill="1" applyBorder="1"/>
    <xf numFmtId="49" fontId="1" fillId="5" borderId="17" xfId="0" applyNumberFormat="1" applyFont="1" applyFill="1" applyBorder="1"/>
    <xf numFmtId="0" fontId="1" fillId="5" borderId="17" xfId="0" applyNumberFormat="1" applyFont="1" applyFill="1" applyBorder="1" applyAlignment="1">
      <alignment horizontal="right"/>
    </xf>
    <xf numFmtId="0" fontId="0" fillId="5" borderId="17" xfId="0" applyNumberFormat="1" applyFill="1" applyBorder="1"/>
    <xf numFmtId="164" fontId="0" fillId="5" borderId="5" xfId="0" applyNumberFormat="1" applyFill="1" applyBorder="1"/>
    <xf numFmtId="0" fontId="1" fillId="5" borderId="13" xfId="0" applyNumberFormat="1" applyFont="1" applyFill="1" applyBorder="1" applyAlignment="1">
      <alignment horizontal="right"/>
    </xf>
    <xf numFmtId="0" fontId="0" fillId="5" borderId="13" xfId="0" applyNumberFormat="1" applyFill="1" applyBorder="1"/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2" xfId="0" applyNumberFormat="1" applyFont="1" applyBorder="1" applyAlignment="1">
      <alignment wrapText="1"/>
    </xf>
    <xf numFmtId="0" fontId="0" fillId="0" borderId="0" xfId="0" applyBorder="1" applyAlignment="1"/>
    <xf numFmtId="0" fontId="2" fillId="3" borderId="8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0" xfId="0" applyBorder="1" applyAlignment="1" applyProtection="1">
      <alignment horizontal="left"/>
    </xf>
    <xf numFmtId="0" fontId="2" fillId="0" borderId="0" xfId="0" applyFont="1" applyBorder="1" applyAlignment="1" applyProtection="1">
      <alignment horizontal="left" indent="2"/>
    </xf>
    <xf numFmtId="0" fontId="4" fillId="0" borderId="0" xfId="0" applyNumberFormat="1" applyFont="1" applyFill="1" applyBorder="1" applyAlignment="1" applyProtection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96"/>
  <sheetViews>
    <sheetView tabSelected="1" view="pageLayout" topLeftCell="A32" zoomScaleNormal="100" workbookViewId="0">
      <selection activeCell="A49" sqref="A49"/>
    </sheetView>
  </sheetViews>
  <sheetFormatPr baseColWidth="10" defaultColWidth="11.5546875" defaultRowHeight="14.4" x14ac:dyDescent="0.3"/>
  <cols>
    <col min="1" max="1" width="55.88671875" style="1" bestFit="1" customWidth="1"/>
    <col min="2" max="16384" width="11.5546875" style="1"/>
  </cols>
  <sheetData>
    <row r="1" spans="1:7" ht="30.6" customHeight="1" x14ac:dyDescent="0.3">
      <c r="E1" s="67" t="s">
        <v>75</v>
      </c>
      <c r="F1" s="68"/>
    </row>
    <row r="2" spans="1:7" ht="15" thickBot="1" x14ac:dyDescent="0.35">
      <c r="A2" s="4" t="s">
        <v>1</v>
      </c>
      <c r="B2" s="5"/>
      <c r="C2" s="11"/>
      <c r="D2" s="11"/>
      <c r="E2" s="10"/>
      <c r="F2" s="11"/>
    </row>
    <row r="3" spans="1:7" ht="15" thickTop="1" x14ac:dyDescent="0.3">
      <c r="A3" s="12" t="s">
        <v>4</v>
      </c>
      <c r="B3" s="13"/>
      <c r="C3" s="26" t="s">
        <v>2</v>
      </c>
      <c r="D3" s="26" t="s">
        <v>3</v>
      </c>
      <c r="E3" s="27" t="s">
        <v>2</v>
      </c>
      <c r="F3" s="28" t="s">
        <v>3</v>
      </c>
    </row>
    <row r="4" spans="1:7" x14ac:dyDescent="0.3">
      <c r="A4" s="55" t="s">
        <v>5</v>
      </c>
      <c r="B4" s="50" t="s">
        <v>0</v>
      </c>
      <c r="C4" s="38">
        <f>IF(B4="Ja",0.04,0)</f>
        <v>0</v>
      </c>
      <c r="D4" s="38">
        <f>IF(B4="Ja",0.01,0)</f>
        <v>0</v>
      </c>
      <c r="E4" s="7"/>
      <c r="F4" s="6"/>
    </row>
    <row r="5" spans="1:7" x14ac:dyDescent="0.3">
      <c r="A5" s="55" t="s">
        <v>6</v>
      </c>
      <c r="B5" s="50" t="s">
        <v>0</v>
      </c>
      <c r="C5" s="38">
        <f t="shared" ref="C5:C7" si="0">IF(B5="Ja",0.04,0)</f>
        <v>0</v>
      </c>
      <c r="D5" s="38">
        <f t="shared" ref="D5:D7" si="1">IF(B5="Ja",0.01,0)</f>
        <v>0</v>
      </c>
      <c r="E5" s="7"/>
      <c r="F5" s="6"/>
    </row>
    <row r="6" spans="1:7" x14ac:dyDescent="0.3">
      <c r="A6" s="55" t="s">
        <v>7</v>
      </c>
      <c r="B6" s="50" t="s">
        <v>0</v>
      </c>
      <c r="C6" s="38">
        <f t="shared" si="0"/>
        <v>0</v>
      </c>
      <c r="D6" s="38">
        <f t="shared" si="1"/>
        <v>0</v>
      </c>
      <c r="E6" s="7"/>
      <c r="F6" s="6"/>
    </row>
    <row r="7" spans="1:7" x14ac:dyDescent="0.3">
      <c r="A7" s="55" t="s">
        <v>8</v>
      </c>
      <c r="B7" s="50" t="s">
        <v>0</v>
      </c>
      <c r="C7" s="38">
        <f t="shared" si="0"/>
        <v>0</v>
      </c>
      <c r="D7" s="38">
        <f t="shared" si="1"/>
        <v>0</v>
      </c>
      <c r="E7" s="7"/>
      <c r="F7" s="6"/>
    </row>
    <row r="8" spans="1:7" x14ac:dyDescent="0.3">
      <c r="A8" s="17" t="s">
        <v>9</v>
      </c>
      <c r="B8" s="18"/>
      <c r="C8" s="18"/>
      <c r="D8" s="19"/>
      <c r="E8" s="46">
        <f>SUM(C4:C7)</f>
        <v>0</v>
      </c>
      <c r="F8" s="47">
        <f>SUM(D4:D7)</f>
        <v>0</v>
      </c>
      <c r="G8" s="3"/>
    </row>
    <row r="9" spans="1:7" x14ac:dyDescent="0.3">
      <c r="A9" s="21" t="s">
        <v>10</v>
      </c>
      <c r="B9" s="21" t="s">
        <v>46</v>
      </c>
      <c r="C9" s="21" t="s">
        <v>47</v>
      </c>
      <c r="D9" s="21" t="s">
        <v>48</v>
      </c>
      <c r="E9" s="30" t="s">
        <v>2</v>
      </c>
      <c r="F9" s="22" t="s">
        <v>3</v>
      </c>
    </row>
    <row r="10" spans="1:7" x14ac:dyDescent="0.3">
      <c r="A10" s="29" t="s">
        <v>11</v>
      </c>
      <c r="B10" s="69" t="s">
        <v>49</v>
      </c>
      <c r="C10" s="70"/>
      <c r="D10" s="70"/>
      <c r="E10" s="25"/>
      <c r="F10" s="6"/>
    </row>
    <row r="11" spans="1:7" x14ac:dyDescent="0.3">
      <c r="A11" s="71" t="s">
        <v>12</v>
      </c>
      <c r="B11" s="50"/>
      <c r="C11" s="50"/>
      <c r="D11" s="51"/>
      <c r="E11" s="7"/>
      <c r="F11" s="6"/>
    </row>
    <row r="12" spans="1:7" x14ac:dyDescent="0.3">
      <c r="A12" s="71" t="s">
        <v>13</v>
      </c>
      <c r="B12" s="50"/>
      <c r="C12" s="50"/>
      <c r="D12" s="51"/>
      <c r="E12" s="7"/>
      <c r="F12" s="6"/>
    </row>
    <row r="13" spans="1:7" x14ac:dyDescent="0.3">
      <c r="A13" s="71" t="s">
        <v>14</v>
      </c>
      <c r="B13" s="50"/>
      <c r="C13" s="50"/>
      <c r="D13" s="51"/>
      <c r="E13" s="7"/>
      <c r="F13" s="6"/>
    </row>
    <row r="14" spans="1:7" x14ac:dyDescent="0.3">
      <c r="A14" s="72" t="s">
        <v>15</v>
      </c>
      <c r="B14" s="50"/>
      <c r="C14" s="50"/>
      <c r="D14" s="51"/>
      <c r="E14" s="7"/>
      <c r="F14" s="6"/>
    </row>
    <row r="15" spans="1:7" x14ac:dyDescent="0.3">
      <c r="A15" s="72" t="s">
        <v>16</v>
      </c>
      <c r="B15" s="50"/>
      <c r="C15" s="50"/>
      <c r="D15" s="51"/>
      <c r="E15" s="7"/>
      <c r="F15" s="6"/>
    </row>
    <row r="16" spans="1:7" x14ac:dyDescent="0.3">
      <c r="A16" s="72" t="s">
        <v>17</v>
      </c>
      <c r="B16" s="50"/>
      <c r="C16" s="50"/>
      <c r="D16" s="51"/>
      <c r="E16" s="7"/>
      <c r="F16" s="6"/>
    </row>
    <row r="17" spans="1:7" x14ac:dyDescent="0.3">
      <c r="A17" s="72" t="s">
        <v>18</v>
      </c>
      <c r="B17" s="50"/>
      <c r="C17" s="50"/>
      <c r="D17" s="51"/>
      <c r="E17" s="7"/>
      <c r="F17" s="6"/>
      <c r="G17" s="3"/>
    </row>
    <row r="18" spans="1:7" x14ac:dyDescent="0.3">
      <c r="A18" s="72" t="s">
        <v>19</v>
      </c>
      <c r="B18" s="50"/>
      <c r="C18" s="50"/>
      <c r="D18" s="51"/>
      <c r="E18" s="7"/>
      <c r="F18" s="6"/>
    </row>
    <row r="19" spans="1:7" x14ac:dyDescent="0.3">
      <c r="A19" s="72" t="s">
        <v>20</v>
      </c>
      <c r="B19" s="50"/>
      <c r="C19" s="50"/>
      <c r="D19" s="51"/>
      <c r="E19" s="7"/>
      <c r="F19" s="6"/>
    </row>
    <row r="20" spans="1:7" x14ac:dyDescent="0.3">
      <c r="A20" s="72" t="s">
        <v>21</v>
      </c>
      <c r="B20" s="50"/>
      <c r="C20" s="50"/>
      <c r="D20" s="51"/>
      <c r="E20" s="7"/>
      <c r="F20" s="6"/>
    </row>
    <row r="21" spans="1:7" x14ac:dyDescent="0.3">
      <c r="A21" s="72" t="s">
        <v>22</v>
      </c>
      <c r="B21" s="50"/>
      <c r="C21" s="50"/>
      <c r="D21" s="51"/>
      <c r="E21" s="7"/>
      <c r="F21" s="6"/>
    </row>
    <row r="22" spans="1:7" x14ac:dyDescent="0.3">
      <c r="A22" s="71" t="s">
        <v>23</v>
      </c>
      <c r="B22" s="50"/>
      <c r="C22" s="50"/>
      <c r="D22" s="51"/>
      <c r="E22" s="7"/>
      <c r="F22" s="6"/>
    </row>
    <row r="23" spans="1:7" x14ac:dyDescent="0.3">
      <c r="A23" s="71" t="s">
        <v>45</v>
      </c>
      <c r="B23" s="50"/>
      <c r="C23" s="50"/>
      <c r="D23" s="51"/>
      <c r="E23" s="7"/>
      <c r="F23" s="6"/>
    </row>
    <row r="24" spans="1:7" x14ac:dyDescent="0.3">
      <c r="A24" s="71" t="s">
        <v>44</v>
      </c>
      <c r="B24" s="50"/>
      <c r="C24" s="50"/>
      <c r="D24" s="51"/>
      <c r="E24" s="7"/>
      <c r="F24" s="6"/>
    </row>
    <row r="25" spans="1:7" x14ac:dyDescent="0.3">
      <c r="A25" s="71" t="s">
        <v>24</v>
      </c>
      <c r="B25" s="50"/>
      <c r="C25" s="50"/>
      <c r="D25" s="51"/>
      <c r="E25" s="7"/>
      <c r="F25" s="6"/>
    </row>
    <row r="26" spans="1:7" x14ac:dyDescent="0.3">
      <c r="A26" s="71" t="s">
        <v>25</v>
      </c>
      <c r="B26" s="50"/>
      <c r="C26" s="50"/>
      <c r="D26" s="51"/>
      <c r="E26" s="7"/>
      <c r="F26" s="6"/>
    </row>
    <row r="27" spans="1:7" x14ac:dyDescent="0.3">
      <c r="A27" s="71" t="s">
        <v>79</v>
      </c>
      <c r="B27" s="50"/>
      <c r="C27" s="50"/>
      <c r="D27" s="51"/>
      <c r="E27" s="7"/>
      <c r="F27" s="6"/>
    </row>
    <row r="28" spans="1:7" x14ac:dyDescent="0.3">
      <c r="A28" s="71" t="s">
        <v>26</v>
      </c>
      <c r="B28" s="50"/>
      <c r="C28" s="50"/>
      <c r="D28" s="51"/>
      <c r="E28" s="7"/>
      <c r="F28" s="6"/>
    </row>
    <row r="29" spans="1:7" x14ac:dyDescent="0.3">
      <c r="A29" s="71" t="s">
        <v>27</v>
      </c>
      <c r="B29" s="50"/>
      <c r="C29" s="50"/>
      <c r="D29" s="51"/>
      <c r="E29" s="7"/>
      <c r="F29" s="6"/>
    </row>
    <row r="30" spans="1:7" x14ac:dyDescent="0.3">
      <c r="A30" s="71" t="s">
        <v>28</v>
      </c>
      <c r="B30" s="50"/>
      <c r="C30" s="50"/>
      <c r="D30" s="51"/>
      <c r="E30" s="7"/>
      <c r="F30" s="6"/>
    </row>
    <row r="31" spans="1:7" x14ac:dyDescent="0.3">
      <c r="A31" s="72" t="s">
        <v>29</v>
      </c>
      <c r="B31" s="50"/>
      <c r="C31" s="50"/>
      <c r="D31" s="51"/>
      <c r="E31" s="7"/>
      <c r="F31" s="6"/>
    </row>
    <row r="32" spans="1:7" x14ac:dyDescent="0.3">
      <c r="A32" s="72" t="s">
        <v>30</v>
      </c>
      <c r="B32" s="50"/>
      <c r="C32" s="50"/>
      <c r="D32" s="51"/>
      <c r="E32" s="7"/>
      <c r="F32" s="6"/>
    </row>
    <row r="33" spans="1:6" x14ac:dyDescent="0.3">
      <c r="A33" s="72" t="s">
        <v>31</v>
      </c>
      <c r="B33" s="50"/>
      <c r="C33" s="50"/>
      <c r="D33" s="51"/>
      <c r="E33" s="7"/>
      <c r="F33" s="6"/>
    </row>
    <row r="34" spans="1:6" x14ac:dyDescent="0.3">
      <c r="A34" s="72" t="s">
        <v>32</v>
      </c>
      <c r="B34" s="50"/>
      <c r="C34" s="50"/>
      <c r="D34" s="52"/>
      <c r="E34" s="6"/>
      <c r="F34" s="6"/>
    </row>
    <row r="35" spans="1:6" x14ac:dyDescent="0.3">
      <c r="A35" s="72" t="s">
        <v>33</v>
      </c>
      <c r="B35" s="50"/>
      <c r="C35" s="50"/>
      <c r="D35" s="52"/>
      <c r="E35" s="6"/>
      <c r="F35" s="6"/>
    </row>
    <row r="36" spans="1:6" x14ac:dyDescent="0.3">
      <c r="A36" s="72" t="s">
        <v>34</v>
      </c>
      <c r="B36" s="50"/>
      <c r="C36" s="50"/>
      <c r="D36" s="52"/>
      <c r="E36" s="6"/>
      <c r="F36" s="6"/>
    </row>
    <row r="37" spans="1:6" x14ac:dyDescent="0.3">
      <c r="A37" s="72" t="s">
        <v>35</v>
      </c>
      <c r="B37" s="50"/>
      <c r="C37" s="50"/>
      <c r="D37" s="52"/>
      <c r="E37" s="6"/>
      <c r="F37" s="6"/>
    </row>
    <row r="38" spans="1:6" x14ac:dyDescent="0.3">
      <c r="A38" s="72" t="s">
        <v>36</v>
      </c>
      <c r="B38" s="50"/>
      <c r="C38" s="50"/>
      <c r="D38" s="52"/>
      <c r="E38" s="6"/>
      <c r="F38" s="6"/>
    </row>
    <row r="39" spans="1:6" x14ac:dyDescent="0.3">
      <c r="A39" s="71" t="s">
        <v>42</v>
      </c>
      <c r="B39" s="50"/>
      <c r="C39" s="50"/>
      <c r="D39" s="52"/>
      <c r="E39" s="6"/>
      <c r="F39" s="6"/>
    </row>
    <row r="40" spans="1:6" x14ac:dyDescent="0.3">
      <c r="A40" s="71" t="s">
        <v>43</v>
      </c>
      <c r="B40" s="50"/>
      <c r="C40" s="50"/>
      <c r="D40" s="52"/>
      <c r="E40" s="6"/>
      <c r="F40" s="6"/>
    </row>
    <row r="41" spans="1:6" x14ac:dyDescent="0.3">
      <c r="A41" s="71" t="s">
        <v>37</v>
      </c>
      <c r="B41" s="50"/>
      <c r="C41" s="50"/>
      <c r="D41" s="52"/>
      <c r="E41" s="6"/>
      <c r="F41" s="6"/>
    </row>
    <row r="42" spans="1:6" x14ac:dyDescent="0.3">
      <c r="A42" s="72" t="s">
        <v>38</v>
      </c>
      <c r="B42" s="50"/>
      <c r="C42" s="50"/>
      <c r="D42" s="52"/>
      <c r="E42" s="6"/>
      <c r="F42" s="6"/>
    </row>
    <row r="43" spans="1:6" x14ac:dyDescent="0.3">
      <c r="A43" s="72" t="s">
        <v>33</v>
      </c>
      <c r="B43" s="50"/>
      <c r="C43" s="50"/>
      <c r="D43" s="52"/>
      <c r="E43" s="6"/>
      <c r="F43" s="6"/>
    </row>
    <row r="44" spans="1:6" x14ac:dyDescent="0.3">
      <c r="A44" s="71" t="s">
        <v>39</v>
      </c>
      <c r="B44" s="50"/>
      <c r="C44" s="50"/>
      <c r="D44" s="52"/>
      <c r="E44" s="6"/>
      <c r="F44" s="6"/>
    </row>
    <row r="45" spans="1:6" x14ac:dyDescent="0.3">
      <c r="A45" s="71" t="s">
        <v>40</v>
      </c>
      <c r="B45" s="50"/>
      <c r="C45" s="50"/>
      <c r="D45" s="52"/>
      <c r="E45" s="6"/>
      <c r="F45" s="6"/>
    </row>
    <row r="46" spans="1:6" x14ac:dyDescent="0.3">
      <c r="A46" s="71" t="s">
        <v>41</v>
      </c>
      <c r="B46" s="50"/>
      <c r="C46" s="50"/>
      <c r="D46" s="52"/>
      <c r="E46" s="6"/>
      <c r="F46" s="6"/>
    </row>
    <row r="47" spans="1:6" x14ac:dyDescent="0.3">
      <c r="A47" s="73" t="s">
        <v>80</v>
      </c>
      <c r="B47" s="50"/>
      <c r="C47" s="50"/>
      <c r="D47" s="52"/>
      <c r="E47" s="6"/>
      <c r="F47" s="6"/>
    </row>
    <row r="48" spans="1:6" x14ac:dyDescent="0.3">
      <c r="A48" s="53" t="s">
        <v>82</v>
      </c>
      <c r="B48" s="50"/>
      <c r="C48" s="50"/>
      <c r="D48" s="52"/>
      <c r="E48" s="6"/>
      <c r="F48" s="6"/>
    </row>
    <row r="49" spans="1:6" x14ac:dyDescent="0.3">
      <c r="A49" s="53" t="s">
        <v>83</v>
      </c>
      <c r="B49" s="50"/>
      <c r="C49" s="50"/>
      <c r="D49" s="52"/>
      <c r="E49" s="6"/>
      <c r="F49" s="6"/>
    </row>
    <row r="50" spans="1:6" x14ac:dyDescent="0.3">
      <c r="A50" s="53"/>
      <c r="B50" s="50"/>
      <c r="C50" s="50"/>
      <c r="D50" s="52"/>
      <c r="E50" s="6"/>
      <c r="F50" s="6"/>
    </row>
    <row r="51" spans="1:6" x14ac:dyDescent="0.3">
      <c r="A51" s="53"/>
      <c r="B51" s="50"/>
      <c r="C51" s="50"/>
      <c r="D51" s="52"/>
      <c r="E51" s="6"/>
      <c r="F51" s="6"/>
    </row>
    <row r="52" spans="1:6" x14ac:dyDescent="0.3">
      <c r="A52" s="53"/>
      <c r="B52" s="50"/>
      <c r="C52" s="50"/>
      <c r="D52" s="52"/>
      <c r="E52" s="6"/>
      <c r="F52" s="6"/>
    </row>
    <row r="53" spans="1:6" x14ac:dyDescent="0.3">
      <c r="A53" s="53"/>
      <c r="B53" s="50"/>
      <c r="C53" s="50"/>
      <c r="D53" s="52"/>
      <c r="E53" s="6"/>
      <c r="F53" s="6"/>
    </row>
    <row r="54" spans="1:6" x14ac:dyDescent="0.3">
      <c r="A54" s="54"/>
      <c r="B54" s="50"/>
      <c r="C54" s="50"/>
      <c r="D54" s="52"/>
      <c r="E54" s="6"/>
      <c r="F54" s="6"/>
    </row>
    <row r="55" spans="1:6" x14ac:dyDescent="0.3">
      <c r="A55" s="53"/>
      <c r="B55" s="50"/>
      <c r="C55" s="50"/>
      <c r="D55" s="52"/>
      <c r="E55" s="6"/>
      <c r="F55" s="6"/>
    </row>
    <row r="56" spans="1:6" x14ac:dyDescent="0.3">
      <c r="A56" s="54"/>
      <c r="B56" s="50"/>
      <c r="C56" s="50"/>
      <c r="D56" s="52"/>
      <c r="E56" s="6"/>
      <c r="F56" s="6"/>
    </row>
    <row r="57" spans="1:6" x14ac:dyDescent="0.3">
      <c r="A57" s="2" t="s">
        <v>50</v>
      </c>
      <c r="B57" s="39">
        <f>SUM(B11:B56)</f>
        <v>0</v>
      </c>
      <c r="C57" s="39">
        <f>SUM(C11:C56)</f>
        <v>0</v>
      </c>
      <c r="D57" s="40">
        <f>SUM(D11:D56)</f>
        <v>0</v>
      </c>
      <c r="E57" s="6"/>
      <c r="F57" s="6"/>
    </row>
    <row r="58" spans="1:6" x14ac:dyDescent="0.3">
      <c r="A58" s="2" t="s">
        <v>51</v>
      </c>
      <c r="B58" s="39">
        <f>SUM(B57:D57)</f>
        <v>0</v>
      </c>
      <c r="C58" s="38"/>
      <c r="D58" s="41"/>
      <c r="E58" s="6"/>
      <c r="F58" s="6"/>
    </row>
    <row r="59" spans="1:6" x14ac:dyDescent="0.3">
      <c r="A59" s="2" t="s">
        <v>60</v>
      </c>
      <c r="B59" s="57"/>
      <c r="C59" s="38"/>
      <c r="D59" s="38"/>
      <c r="E59" s="7"/>
      <c r="F59" s="6"/>
    </row>
    <row r="60" spans="1:6" x14ac:dyDescent="0.3">
      <c r="A60" s="58" t="s">
        <v>52</v>
      </c>
      <c r="B60" s="59" t="s">
        <v>53</v>
      </c>
      <c r="C60" s="59" t="s">
        <v>54</v>
      </c>
      <c r="D60" s="59" t="s">
        <v>55</v>
      </c>
      <c r="E60" s="63" t="s">
        <v>2</v>
      </c>
      <c r="F60" s="61"/>
    </row>
    <row r="61" spans="1:6" x14ac:dyDescent="0.3">
      <c r="A61" s="16"/>
      <c r="B61" s="33">
        <f>B57/100</f>
        <v>0</v>
      </c>
      <c r="C61" s="33">
        <f>C57/200</f>
        <v>0</v>
      </c>
      <c r="D61" s="33">
        <f>D57/500</f>
        <v>0</v>
      </c>
      <c r="E61" s="31">
        <f>SUM(B61:D61)</f>
        <v>0</v>
      </c>
      <c r="F61" s="16"/>
    </row>
    <row r="62" spans="1:6" x14ac:dyDescent="0.3">
      <c r="A62" s="58" t="s">
        <v>56</v>
      </c>
      <c r="B62" s="59" t="s">
        <v>57</v>
      </c>
      <c r="C62" s="59" t="s">
        <v>58</v>
      </c>
      <c r="D62" s="59" t="s">
        <v>59</v>
      </c>
      <c r="E62" s="64"/>
      <c r="F62" s="60" t="s">
        <v>3</v>
      </c>
    </row>
    <row r="63" spans="1:6" x14ac:dyDescent="0.3">
      <c r="A63" s="24"/>
      <c r="B63" s="62">
        <f>B57/1000</f>
        <v>0</v>
      </c>
      <c r="C63" s="62">
        <f>C57/2000</f>
        <v>0</v>
      </c>
      <c r="D63" s="62">
        <f>D57/5000</f>
        <v>0</v>
      </c>
      <c r="E63" s="32"/>
      <c r="F63" s="42">
        <f>SUM(B63:D63)</f>
        <v>0</v>
      </c>
    </row>
    <row r="64" spans="1:6" x14ac:dyDescent="0.3">
      <c r="A64" s="20" t="s">
        <v>61</v>
      </c>
      <c r="B64" s="24"/>
      <c r="C64" s="24"/>
      <c r="D64" s="24"/>
      <c r="E64" s="32"/>
      <c r="F64" s="42">
        <f>B59*0.01</f>
        <v>0</v>
      </c>
    </row>
    <row r="65" spans="1:6" x14ac:dyDescent="0.3">
      <c r="A65" s="36" t="s">
        <v>62</v>
      </c>
      <c r="B65" s="23"/>
      <c r="C65" s="21"/>
      <c r="D65" s="37"/>
      <c r="E65" s="30" t="s">
        <v>2</v>
      </c>
      <c r="F65" s="22" t="s">
        <v>3</v>
      </c>
    </row>
    <row r="66" spans="1:6" x14ac:dyDescent="0.3">
      <c r="A66" s="55" t="s">
        <v>63</v>
      </c>
      <c r="B66" s="50" t="s">
        <v>0</v>
      </c>
      <c r="C66" s="38">
        <f>IF(B66="Ja",0.04,0)</f>
        <v>0</v>
      </c>
      <c r="D66" s="38">
        <f>IF(B66="Ja",0.01,0)</f>
        <v>0</v>
      </c>
      <c r="E66" s="7"/>
      <c r="F66" s="6"/>
    </row>
    <row r="67" spans="1:6" x14ac:dyDescent="0.3">
      <c r="A67" s="55" t="s">
        <v>64</v>
      </c>
      <c r="B67" s="50" t="s">
        <v>0</v>
      </c>
      <c r="C67" s="38">
        <f t="shared" ref="C67:C85" si="2">IF(B67="Ja",0.04,0)</f>
        <v>0</v>
      </c>
      <c r="D67" s="38">
        <f t="shared" ref="D67:D85" si="3">IF(B67="Ja",0.01,0)</f>
        <v>0</v>
      </c>
      <c r="E67" s="7"/>
      <c r="F67" s="6"/>
    </row>
    <row r="68" spans="1:6" x14ac:dyDescent="0.3">
      <c r="A68" s="55" t="s">
        <v>65</v>
      </c>
      <c r="B68" s="50" t="s">
        <v>0</v>
      </c>
      <c r="C68" s="38">
        <f t="shared" si="2"/>
        <v>0</v>
      </c>
      <c r="D68" s="38">
        <f t="shared" si="3"/>
        <v>0</v>
      </c>
      <c r="E68" s="7"/>
      <c r="F68" s="6"/>
    </row>
    <row r="69" spans="1:6" x14ac:dyDescent="0.3">
      <c r="A69" s="55" t="s">
        <v>66</v>
      </c>
      <c r="B69" s="50" t="s">
        <v>0</v>
      </c>
      <c r="C69" s="38">
        <f t="shared" si="2"/>
        <v>0</v>
      </c>
      <c r="D69" s="38">
        <f t="shared" si="3"/>
        <v>0</v>
      </c>
      <c r="E69" s="7"/>
      <c r="F69" s="6"/>
    </row>
    <row r="70" spans="1:6" x14ac:dyDescent="0.3">
      <c r="A70" s="55" t="s">
        <v>67</v>
      </c>
      <c r="B70" s="50" t="s">
        <v>0</v>
      </c>
      <c r="C70" s="38">
        <f t="shared" si="2"/>
        <v>0</v>
      </c>
      <c r="D70" s="38">
        <f t="shared" si="3"/>
        <v>0</v>
      </c>
      <c r="E70" s="7"/>
      <c r="F70" s="6"/>
    </row>
    <row r="71" spans="1:6" x14ac:dyDescent="0.3">
      <c r="A71" s="55" t="s">
        <v>68</v>
      </c>
      <c r="B71" s="50" t="s">
        <v>0</v>
      </c>
      <c r="C71" s="38">
        <f t="shared" si="2"/>
        <v>0</v>
      </c>
      <c r="D71" s="38">
        <f t="shared" si="3"/>
        <v>0</v>
      </c>
      <c r="E71" s="7"/>
      <c r="F71" s="6"/>
    </row>
    <row r="72" spans="1:6" x14ac:dyDescent="0.3">
      <c r="A72" s="55" t="s">
        <v>69</v>
      </c>
      <c r="B72" s="50" t="s">
        <v>0</v>
      </c>
      <c r="C72" s="38">
        <f t="shared" si="2"/>
        <v>0</v>
      </c>
      <c r="D72" s="38">
        <f t="shared" si="3"/>
        <v>0</v>
      </c>
      <c r="E72" s="7"/>
      <c r="F72" s="6"/>
    </row>
    <row r="73" spans="1:6" x14ac:dyDescent="0.3">
      <c r="A73" s="55" t="s">
        <v>70</v>
      </c>
      <c r="B73" s="50" t="s">
        <v>0</v>
      </c>
      <c r="C73" s="38">
        <f t="shared" si="2"/>
        <v>0</v>
      </c>
      <c r="D73" s="38">
        <f t="shared" si="3"/>
        <v>0</v>
      </c>
      <c r="E73" s="7"/>
      <c r="F73" s="6"/>
    </row>
    <row r="74" spans="1:6" x14ac:dyDescent="0.3">
      <c r="A74" s="55" t="s">
        <v>71</v>
      </c>
      <c r="B74" s="50" t="s">
        <v>0</v>
      </c>
      <c r="C74" s="38">
        <f t="shared" si="2"/>
        <v>0</v>
      </c>
      <c r="D74" s="38">
        <f t="shared" si="3"/>
        <v>0</v>
      </c>
      <c r="E74" s="7"/>
      <c r="F74" s="6"/>
    </row>
    <row r="75" spans="1:6" x14ac:dyDescent="0.3">
      <c r="A75" s="55" t="s">
        <v>72</v>
      </c>
      <c r="B75" s="50" t="s">
        <v>0</v>
      </c>
      <c r="C75" s="38">
        <f t="shared" si="2"/>
        <v>0</v>
      </c>
      <c r="D75" s="38">
        <f t="shared" si="3"/>
        <v>0</v>
      </c>
      <c r="E75" s="7"/>
      <c r="F75" s="6"/>
    </row>
    <row r="76" spans="1:6" x14ac:dyDescent="0.3">
      <c r="A76" s="55" t="s">
        <v>73</v>
      </c>
      <c r="B76" s="50" t="s">
        <v>0</v>
      </c>
      <c r="C76" s="38">
        <f t="shared" si="2"/>
        <v>0</v>
      </c>
      <c r="D76" s="38">
        <f t="shared" si="3"/>
        <v>0</v>
      </c>
      <c r="E76" s="7"/>
      <c r="F76" s="6"/>
    </row>
    <row r="77" spans="1:6" x14ac:dyDescent="0.3">
      <c r="A77" s="55" t="s">
        <v>74</v>
      </c>
      <c r="B77" s="50" t="s">
        <v>0</v>
      </c>
      <c r="C77" s="38">
        <f t="shared" si="2"/>
        <v>0</v>
      </c>
      <c r="D77" s="38">
        <f t="shared" si="3"/>
        <v>0</v>
      </c>
      <c r="E77" s="7"/>
      <c r="F77" s="6"/>
    </row>
    <row r="78" spans="1:6" x14ac:dyDescent="0.3">
      <c r="A78" s="56" t="s">
        <v>82</v>
      </c>
      <c r="B78" s="50" t="s">
        <v>0</v>
      </c>
      <c r="C78" s="38">
        <f t="shared" si="2"/>
        <v>0</v>
      </c>
      <c r="D78" s="38">
        <f t="shared" si="3"/>
        <v>0</v>
      </c>
      <c r="E78" s="7"/>
      <c r="F78" s="6"/>
    </row>
    <row r="79" spans="1:6" x14ac:dyDescent="0.3">
      <c r="A79" s="56"/>
      <c r="B79" s="50" t="s">
        <v>0</v>
      </c>
      <c r="C79" s="38">
        <f t="shared" si="2"/>
        <v>0</v>
      </c>
      <c r="D79" s="38">
        <f t="shared" si="3"/>
        <v>0</v>
      </c>
      <c r="E79" s="7"/>
      <c r="F79" s="6"/>
    </row>
    <row r="80" spans="1:6" x14ac:dyDescent="0.3">
      <c r="A80" s="56"/>
      <c r="B80" s="50" t="s">
        <v>0</v>
      </c>
      <c r="C80" s="38">
        <f t="shared" si="2"/>
        <v>0</v>
      </c>
      <c r="D80" s="38">
        <f t="shared" si="3"/>
        <v>0</v>
      </c>
      <c r="E80" s="7"/>
      <c r="F80" s="6"/>
    </row>
    <row r="81" spans="1:6" x14ac:dyDescent="0.3">
      <c r="A81" s="56"/>
      <c r="B81" s="50" t="s">
        <v>0</v>
      </c>
      <c r="C81" s="38">
        <f t="shared" si="2"/>
        <v>0</v>
      </c>
      <c r="D81" s="38">
        <f t="shared" si="3"/>
        <v>0</v>
      </c>
      <c r="E81" s="7"/>
      <c r="F81" s="6"/>
    </row>
    <row r="82" spans="1:6" x14ac:dyDescent="0.3">
      <c r="A82" s="56"/>
      <c r="B82" s="50" t="s">
        <v>0</v>
      </c>
      <c r="C82" s="38">
        <f t="shared" si="2"/>
        <v>0</v>
      </c>
      <c r="D82" s="38">
        <f t="shared" si="3"/>
        <v>0</v>
      </c>
      <c r="E82" s="7"/>
      <c r="F82" s="6"/>
    </row>
    <row r="83" spans="1:6" x14ac:dyDescent="0.3">
      <c r="A83" s="56"/>
      <c r="B83" s="50" t="s">
        <v>0</v>
      </c>
      <c r="C83" s="38">
        <f t="shared" si="2"/>
        <v>0</v>
      </c>
      <c r="D83" s="38">
        <f t="shared" si="3"/>
        <v>0</v>
      </c>
      <c r="E83" s="7"/>
      <c r="F83" s="6"/>
    </row>
    <row r="84" spans="1:6" x14ac:dyDescent="0.3">
      <c r="A84" s="56"/>
      <c r="B84" s="50" t="s">
        <v>0</v>
      </c>
      <c r="C84" s="38">
        <f t="shared" si="2"/>
        <v>0</v>
      </c>
      <c r="D84" s="38">
        <f t="shared" si="3"/>
        <v>0</v>
      </c>
      <c r="E84" s="7"/>
      <c r="F84" s="6"/>
    </row>
    <row r="85" spans="1:6" x14ac:dyDescent="0.3">
      <c r="A85" s="56"/>
      <c r="B85" s="50" t="s">
        <v>0</v>
      </c>
      <c r="C85" s="38">
        <f t="shared" si="2"/>
        <v>0</v>
      </c>
      <c r="D85" s="38">
        <f t="shared" si="3"/>
        <v>0</v>
      </c>
      <c r="E85" s="7"/>
      <c r="F85" s="6"/>
    </row>
    <row r="86" spans="1:6" x14ac:dyDescent="0.3">
      <c r="A86" s="58" t="s">
        <v>77</v>
      </c>
      <c r="B86" s="24"/>
      <c r="C86" s="24"/>
      <c r="D86" s="24"/>
      <c r="E86" s="43">
        <f>SUM(C66:C85)</f>
        <v>0</v>
      </c>
      <c r="F86" s="44">
        <f>SUM(D66:D85)</f>
        <v>0</v>
      </c>
    </row>
    <row r="87" spans="1:6" x14ac:dyDescent="0.3">
      <c r="A87" s="58" t="s">
        <v>76</v>
      </c>
      <c r="B87" s="15"/>
      <c r="C87" s="15"/>
      <c r="D87" s="15"/>
      <c r="E87" s="34"/>
      <c r="F87" s="35">
        <f>IF(B58&gt;800,0.1*(B58/100),IF(B58&gt;400,0.05*(B58/100),0))</f>
        <v>0</v>
      </c>
    </row>
    <row r="88" spans="1:6" ht="15" thickBot="1" x14ac:dyDescent="0.35">
      <c r="A88" s="5"/>
      <c r="B88" s="5"/>
      <c r="C88" s="5"/>
      <c r="D88" s="5"/>
      <c r="E88" s="10" t="s">
        <v>2</v>
      </c>
      <c r="F88" s="11" t="s">
        <v>3</v>
      </c>
    </row>
    <row r="89" spans="1:6" ht="21.6" thickTop="1" x14ac:dyDescent="0.4">
      <c r="A89" s="2" t="s">
        <v>78</v>
      </c>
      <c r="E89" s="9">
        <f>SUM(E8,E61,E86)</f>
        <v>0</v>
      </c>
      <c r="F89" s="8">
        <f>SUM(F8,F63,F64,F86,F87)</f>
        <v>0</v>
      </c>
    </row>
    <row r="90" spans="1:6" x14ac:dyDescent="0.3">
      <c r="F90" s="45"/>
    </row>
    <row r="91" spans="1:6" x14ac:dyDescent="0.3">
      <c r="B91" s="14"/>
      <c r="C91" s="65" t="s">
        <v>81</v>
      </c>
      <c r="D91" s="66"/>
      <c r="E91" s="66"/>
      <c r="F91" s="66"/>
    </row>
    <row r="92" spans="1:6" ht="15" customHeight="1" x14ac:dyDescent="0.3">
      <c r="B92" s="14"/>
      <c r="C92" s="66"/>
      <c r="D92" s="66"/>
      <c r="E92" s="66"/>
      <c r="F92" s="66"/>
    </row>
    <row r="93" spans="1:6" ht="15" customHeight="1" x14ac:dyDescent="0.3">
      <c r="B93" s="14"/>
      <c r="C93" s="66"/>
      <c r="D93" s="66"/>
      <c r="E93" s="66"/>
      <c r="F93" s="66"/>
    </row>
    <row r="94" spans="1:6" ht="15" customHeight="1" x14ac:dyDescent="0.3">
      <c r="B94" s="14"/>
      <c r="C94" s="66"/>
      <c r="D94" s="66"/>
      <c r="E94" s="66"/>
      <c r="F94" s="66"/>
    </row>
    <row r="95" spans="1:6" ht="15" customHeight="1" x14ac:dyDescent="0.3">
      <c r="B95" s="14"/>
      <c r="C95" s="66"/>
      <c r="D95" s="66"/>
      <c r="E95" s="66"/>
      <c r="F95" s="66"/>
    </row>
    <row r="96" spans="1:6" x14ac:dyDescent="0.3">
      <c r="B96" s="49"/>
      <c r="C96" s="48"/>
      <c r="D96" s="48"/>
      <c r="E96" s="48"/>
      <c r="F96" s="48"/>
    </row>
  </sheetData>
  <sheetProtection algorithmName="SHA-512" hashValue="oQl+S8jkT3sfwS4m8Gx3mLqeS+UrCuRZNTtG0DDB9XAs1643+pdMCOL8P4qo3XpoZ9qUGOJXx/VC80n4LBnf7g==" saltValue="FZlR+OhgDe1ERd1ydOFZyw==" spinCount="100000" sheet="1" objects="1" scenarios="1"/>
  <mergeCells count="3">
    <mergeCell ref="C91:F95"/>
    <mergeCell ref="E1:F1"/>
    <mergeCell ref="B10:D10"/>
  </mergeCells>
  <dataValidations count="1">
    <dataValidation type="list" allowBlank="1" showInputMessage="1" showErrorMessage="1" promptTitle="Von Liste auswählen" prompt="Bitte entweder Ja oder Nein auswählen" sqref="B4:B7 B66:B85">
      <formula1>"Ja,Nein"</formula1>
    </dataValidation>
  </dataValidations>
  <pageMargins left="0.7" right="0.7" top="0.78740157499999996" bottom="0.78740157499999996" header="0.3" footer="0.3"/>
  <pageSetup paperSize="9" orientation="landscape" horizontalDpi="4294967295" verticalDpi="4294967295" r:id="rId1"/>
  <headerFooter>
    <oddHeader>&amp;C&amp;"-,Fett"&amp;14Bedarfsermittlung Hygienefachpersonal</oddHeader>
    <oddFooter>&amp;LLZG.NRW&amp;RBerechnungsgrundlage: Empfehlung der KRINKO
Bundesgesundheitsbl 2023 66:332-351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Korte-Berwanger Miriam</dc:creator>
  <cp:lastModifiedBy>Korte-Berwanger Miriam</cp:lastModifiedBy>
  <dcterms:created xsi:type="dcterms:W3CDTF">2023-11-21T08:59:39Z</dcterms:created>
  <dcterms:modified xsi:type="dcterms:W3CDTF">2023-12-29T07:41:48Z</dcterms:modified>
</cp:coreProperties>
</file>